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256" windowHeight="5556"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'BoQ1'!$A$1:$BC$21</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<sst xmlns="http://schemas.openxmlformats.org/spreadsheetml/2006/main" count="151" uniqueCount="69">
  <si>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</si>
  <si>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</si>
  <si>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</si>
  <si>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</si>
  <si>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</si>
  <si>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</si>
  <si>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</si>
  <si>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</si>
  <si>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</si>
  <si>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</si>
  <si>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</si>
  <si>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</si>
  <si>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</si>
  <si>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</si>
  <si>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</si>
  <si>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</si>
  <si>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</si>
  <si>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</si>
  <si>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</si>
  <si>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</si>
  <si>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</si>
  <si>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</si>
  <si>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</si>
  <si>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</si>
  <si>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</si>
  <si>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</si>
  <si>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</si>
  <si>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</si>
  <si>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</si>
  <si>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</si>
  <si>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</si>
  <si>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</si>
  <si>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</si>
  <si>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</si>
  <si>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</si>
  <si>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</si>
  <si>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</si>
  <si>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</si>
  <si>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</si>
  <si>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</si>
  <si>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</si>
  <si>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</si>
  <si>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</si>
  <si>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</si>
  <si>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</si>
  <si>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</si>
  <si>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</si>
  <si>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</si>
  <si>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</si>
  <si>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</si>
  <si>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item5</t>
  </si>
  <si>
    <t>Total in Figures</t>
  </si>
  <si>
    <t>Select</t>
  </si>
  <si>
    <t>Full Conversion</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</si>
  <si>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</si>
  <si>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</si>
  <si>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</si>
  <si>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</si>
  <si>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</si>
  <si>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TOTAL AMOUNT  Without Taxes in
</t>
    </r>
    <r>
      <rPr>
        <b/>
        <sz val="11"/>
        <color indexed="10"/>
        <rFont val="Arial"/>
        <family val="2"/>
      </rPr>
      <t>Rs.      P</t>
    </r>
  </si>
  <si>
    <t>Tender Inviting Authority:  Uttarakhand Public Finanacial Management Strengthening Project (UKPFMSP)</t>
  </si>
  <si>
    <t>Name of Work: Procurement of IT hardware for the Office of Commissioner, State Tax and its Circle Offices and other units under its Administrative Control in Uttarakhand (including three years comprehensive onsite warranty)</t>
  </si>
  <si>
    <t>Contract No:  IN-CTRFA-314407-GO-RFB</t>
  </si>
  <si>
    <t>Supply and installation of laptop as per specification mentioned in Bid Ref No. IN-CTRFA-314407-GO-RFB</t>
  </si>
  <si>
    <t>Supply and installation of All in one Desktop as per specification mentioned in Bid Ref No. IN-CTRFA-314407-GO-RFB</t>
  </si>
  <si>
    <t>Supply and installation of High end A-3 Scanner as per specification mentioned in Bid Ref No. IN-CTRFA-314407-GO-RFB</t>
  </si>
  <si>
    <t>Supply and installation of High Speed Document Scanner as per specification mentioned in Bid Ref No. IN-CTRFA-314407-GO-RFB</t>
  </si>
  <si>
    <t>Supply and installation of Color Printer (Multifunctional) as per specification mentioned in Bid Ref No. IN-CTRFA-314407-GO-RFB</t>
  </si>
  <si>
    <t>Supply and installation of A-4 Multi function Printer as per specification mentioned in Bid Ref No. IN-CTRFA-314407-GO-RFB</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</si>
</sst>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9">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3"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4"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5"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6" fillId="33" borderId="11" xfId="58" applyNumberFormat="1" applyFont="1" applyFill="1" applyBorder="1" applyAlignment="1" applyProtection="1">
      <alignment vertical="center" wrapText="1"/>
      <protection locked="0"/>
    </xf>
    <xf numFmtId="0" fontId="65"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7" fillId="0" borderId="0" xfId="57" applyNumberFormat="1" applyFont="1" applyFill="1">
      <alignment/>
      <protection/>
    </xf>
    <xf numFmtId="172" fontId="68"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69" fillId="33" borderId="11" xfId="63" applyNumberFormat="1" applyFont="1" applyFill="1" applyBorder="1" applyAlignment="1">
      <alignment horizontal="center" vertical="center"/>
    </xf>
    <xf numFmtId="0" fontId="60"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62" fillId="0" borderId="11" xfId="58" applyNumberFormat="1" applyFont="1" applyFill="1" applyBorder="1" applyAlignment="1">
      <alignment horizontal="center" vertical="top" wrapText="1"/>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2"/>
  <sheetViews>
    <sheetView showGridLines="0" zoomScale="73" zoomScaleNormal="73" zoomScalePageLayoutView="0" workbookViewId="0" topLeftCell="A8">
      <selection activeCell="M18" sqref="M18"/>
    </sheetView>
  </sheetViews>
  <sheetFormatPr defaultColWidth="9.140625" defaultRowHeight="15"/>
  <cols>
    <col min="1" max="1" width="15.421875" style="53" customWidth="1"/>
    <col min="2" max="2" width="47.8515625" style="53" customWidth="1"/>
    <col min="3" max="3" width="10.140625" style="53" hidden="1" customWidth="1"/>
    <col min="4" max="4" width="14.57421875" style="53" customWidth="1"/>
    <col min="5" max="5" width="11.28125" style="53" customWidth="1"/>
    <col min="6" max="6" width="14.421875" style="53" hidden="1" customWidth="1"/>
    <col min="7" max="7" width="14.140625" style="53" hidden="1" customWidth="1"/>
    <col min="8" max="9" width="12.140625" style="53" hidden="1" customWidth="1"/>
    <col min="10" max="10" width="9.00390625" style="53" hidden="1" customWidth="1"/>
    <col min="11" max="11" width="19.57421875" style="53" hidden="1" customWidth="1"/>
    <col min="12" max="12" width="14.28125" style="53" hidden="1" customWidth="1"/>
    <col min="13" max="13" width="19.00390625" style="53" customWidth="1"/>
    <col min="14" max="14" width="15.28125" style="54" hidden="1" customWidth="1"/>
    <col min="15" max="15" width="14.28125" style="53" hidden="1" customWidth="1"/>
    <col min="16" max="16" width="17.28125" style="53" hidden="1" customWidth="1"/>
    <col min="17" max="17" width="18.421875" style="53" hidden="1" customWidth="1"/>
    <col min="18" max="18" width="17.421875" style="53" hidden="1" customWidth="1"/>
    <col min="19" max="19" width="14.7109375" style="53" hidden="1" customWidth="1"/>
    <col min="20" max="20" width="14.8515625" style="53" hidden="1" customWidth="1"/>
    <col min="21" max="21" width="16.421875" style="53" hidden="1" customWidth="1"/>
    <col min="22" max="22" width="13.00390625" style="53" hidden="1" customWidth="1"/>
    <col min="23" max="51" width="9.140625" style="53" hidden="1" customWidth="1"/>
    <col min="52" max="52" width="10.28125" style="53" hidden="1" customWidth="1"/>
    <col min="53" max="53" width="20.28125" style="53" customWidth="1"/>
    <col min="54" max="54" width="18.8515625" style="53" hidden="1" customWidth="1"/>
    <col min="55" max="55" width="43.57421875" style="53" customWidth="1"/>
    <col min="56" max="238" width="9.140625" style="53" customWidth="1"/>
    <col min="239" max="243" width="9.140625" style="55" customWidth="1"/>
    <col min="244" max="16384" width="9.140625" style="53" customWidth="1"/>
  </cols>
  <sheetData>
    <row r="1" spans="1:243" s="1" customFormat="1" ht="25.5" customHeight="1">
      <c r="A1" s="72" t="str">
        <f>B2&amp;" BoQ"</f>
        <v>Item Rate BoQ</v>
      </c>
      <c r="B1" s="72"/>
      <c r="C1" s="72"/>
      <c r="D1" s="72"/>
      <c r="E1" s="72"/>
      <c r="F1" s="72"/>
      <c r="G1" s="72"/>
      <c r="H1" s="72"/>
      <c r="I1" s="72"/>
      <c r="J1" s="72"/>
      <c r="K1" s="72"/>
      <c r="L1" s="72"/>
      <c r="O1" s="2"/>
      <c r="P1" s="2"/>
      <c r="Q1" s="3"/>
      <c r="IE1" s="3"/>
      <c r="IF1" s="3"/>
      <c r="IG1" s="3"/>
      <c r="IH1" s="3"/>
      <c r="II1" s="3"/>
    </row>
    <row r="2" spans="1:17" s="1" customFormat="1" ht="25.5" customHeight="1" hidden="1">
      <c r="A2" s="4" t="s">
        <v>3</v>
      </c>
      <c r="B2" s="4" t="s">
        <v>4</v>
      </c>
      <c r="C2" s="59" t="s">
        <v>5</v>
      </c>
      <c r="D2" s="59"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3" t="s">
        <v>60</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7"/>
      <c r="IF4" s="7"/>
      <c r="IG4" s="7"/>
      <c r="IH4" s="7"/>
      <c r="II4" s="7"/>
    </row>
    <row r="5" spans="1:243" s="6" customFormat="1" ht="30.75" customHeight="1">
      <c r="A5" s="73" t="s">
        <v>61</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7"/>
      <c r="IF5" s="7"/>
      <c r="IG5" s="7"/>
      <c r="IH5" s="7"/>
      <c r="II5" s="7"/>
    </row>
    <row r="6" spans="1:243" s="6" customFormat="1" ht="30.75" customHeight="1">
      <c r="A6" s="73" t="s">
        <v>62</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7"/>
      <c r="IF6" s="7"/>
      <c r="IG6" s="7"/>
      <c r="IH6" s="7"/>
      <c r="II6" s="7"/>
    </row>
    <row r="7" spans="1:243" s="6" customFormat="1" ht="29.25" customHeight="1" hidden="1">
      <c r="A7" s="74" t="s">
        <v>10</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7"/>
      <c r="IF7" s="7"/>
      <c r="IG7" s="7"/>
      <c r="IH7" s="7"/>
      <c r="II7" s="7"/>
    </row>
    <row r="8" spans="1:243" s="9" customFormat="1" ht="61.5" customHeight="1">
      <c r="A8" s="8" t="s">
        <v>56</v>
      </c>
      <c r="B8" s="75"/>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7"/>
      <c r="IE8" s="10"/>
      <c r="IF8" s="10"/>
      <c r="IG8" s="10"/>
      <c r="IH8" s="10"/>
      <c r="II8" s="10"/>
    </row>
    <row r="9" spans="1:243" s="11" customFormat="1" ht="61.5" customHeight="1">
      <c r="A9" s="66" t="s">
        <v>11</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8"/>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58</v>
      </c>
      <c r="G11" s="13"/>
      <c r="H11" s="13"/>
      <c r="I11" s="13" t="s">
        <v>21</v>
      </c>
      <c r="J11" s="13" t="s">
        <v>22</v>
      </c>
      <c r="K11" s="13" t="s">
        <v>23</v>
      </c>
      <c r="L11" s="13" t="s">
        <v>24</v>
      </c>
      <c r="M11" s="16" t="s">
        <v>57</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5" t="s">
        <v>59</v>
      </c>
      <c r="BB11" s="17" t="s">
        <v>32</v>
      </c>
      <c r="BC11" s="17" t="s">
        <v>33</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7" customFormat="1" ht="38.25" customHeight="1">
      <c r="A13" s="19">
        <v>1</v>
      </c>
      <c r="B13" s="26" t="s">
        <v>63</v>
      </c>
      <c r="C13" s="20" t="s">
        <v>36</v>
      </c>
      <c r="D13" s="63">
        <v>267</v>
      </c>
      <c r="E13" s="22" t="s">
        <v>37</v>
      </c>
      <c r="F13" s="64">
        <v>100</v>
      </c>
      <c r="G13" s="29"/>
      <c r="H13" s="23"/>
      <c r="I13" s="21" t="s">
        <v>38</v>
      </c>
      <c r="J13" s="24">
        <f aca="true" t="shared" si="0" ref="J13:J18">IF(I13="Less(-)",-1,1)</f>
        <v>1</v>
      </c>
      <c r="K13" s="25" t="s">
        <v>53</v>
      </c>
      <c r="L13" s="25" t="s">
        <v>7</v>
      </c>
      <c r="M13" s="62"/>
      <c r="N13" s="30"/>
      <c r="O13" s="30"/>
      <c r="P13" s="31"/>
      <c r="Q13" s="30"/>
      <c r="R13" s="30"/>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60">
        <f aca="true" t="shared" si="1" ref="BA13:BA18">total_amount_ba($B$2,$D$2,D13,F13,J13,K13,M13)</f>
        <v>0</v>
      </c>
      <c r="BB13" s="60">
        <f aca="true" t="shared" si="2" ref="BB13:BB18">BA13+SUM(N13:AZ13)</f>
        <v>0</v>
      </c>
      <c r="BC13" s="26" t="str">
        <f aca="true" t="shared" si="3" ref="BC13:BC18">SpellNumber(L13,BB13)</f>
        <v>INR Zero Only</v>
      </c>
      <c r="IE13" s="28">
        <v>1.01</v>
      </c>
      <c r="IF13" s="28" t="s">
        <v>39</v>
      </c>
      <c r="IG13" s="28" t="s">
        <v>35</v>
      </c>
      <c r="IH13" s="28">
        <v>123.223</v>
      </c>
      <c r="II13" s="28" t="s">
        <v>37</v>
      </c>
    </row>
    <row r="14" spans="1:243" s="27" customFormat="1" ht="51" customHeight="1">
      <c r="A14" s="19">
        <v>2</v>
      </c>
      <c r="B14" s="26" t="s">
        <v>64</v>
      </c>
      <c r="C14" s="20" t="s">
        <v>40</v>
      </c>
      <c r="D14" s="63">
        <v>351</v>
      </c>
      <c r="E14" s="22" t="s">
        <v>37</v>
      </c>
      <c r="F14" s="64">
        <v>100</v>
      </c>
      <c r="G14" s="29"/>
      <c r="H14" s="29"/>
      <c r="I14" s="21" t="s">
        <v>38</v>
      </c>
      <c r="J14" s="24">
        <f t="shared" si="0"/>
        <v>1</v>
      </c>
      <c r="K14" s="25" t="s">
        <v>53</v>
      </c>
      <c r="L14" s="25" t="s">
        <v>7</v>
      </c>
      <c r="M14" s="62"/>
      <c r="N14" s="30"/>
      <c r="O14" s="30"/>
      <c r="P14" s="31"/>
      <c r="Q14" s="30"/>
      <c r="R14" s="30"/>
      <c r="S14" s="32"/>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60">
        <f t="shared" si="1"/>
        <v>0</v>
      </c>
      <c r="BB14" s="60">
        <f t="shared" si="2"/>
        <v>0</v>
      </c>
      <c r="BC14" s="26" t="str">
        <f t="shared" si="3"/>
        <v>INR Zero Only</v>
      </c>
      <c r="IE14" s="28">
        <v>1.02</v>
      </c>
      <c r="IF14" s="28" t="s">
        <v>41</v>
      </c>
      <c r="IG14" s="28" t="s">
        <v>42</v>
      </c>
      <c r="IH14" s="28">
        <v>213</v>
      </c>
      <c r="II14" s="28" t="s">
        <v>37</v>
      </c>
    </row>
    <row r="15" spans="1:243" s="27" customFormat="1" ht="45.75" customHeight="1">
      <c r="A15" s="19">
        <v>3</v>
      </c>
      <c r="B15" s="26" t="s">
        <v>65</v>
      </c>
      <c r="C15" s="20" t="s">
        <v>43</v>
      </c>
      <c r="D15" s="63">
        <v>14</v>
      </c>
      <c r="E15" s="22" t="s">
        <v>37</v>
      </c>
      <c r="F15" s="64">
        <v>10</v>
      </c>
      <c r="G15" s="29"/>
      <c r="H15" s="29"/>
      <c r="I15" s="21" t="s">
        <v>38</v>
      </c>
      <c r="J15" s="24">
        <f t="shared" si="0"/>
        <v>1</v>
      </c>
      <c r="K15" s="25" t="s">
        <v>53</v>
      </c>
      <c r="L15" s="25" t="s">
        <v>7</v>
      </c>
      <c r="M15" s="62"/>
      <c r="N15" s="30"/>
      <c r="O15" s="30"/>
      <c r="P15" s="31"/>
      <c r="Q15" s="30"/>
      <c r="R15" s="30"/>
      <c r="S15" s="32"/>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60">
        <f t="shared" si="1"/>
        <v>0</v>
      </c>
      <c r="BB15" s="60">
        <f t="shared" si="2"/>
        <v>0</v>
      </c>
      <c r="BC15" s="26" t="str">
        <f t="shared" si="3"/>
        <v>INR Zero Only</v>
      </c>
      <c r="IE15" s="28">
        <v>2</v>
      </c>
      <c r="IF15" s="28" t="s">
        <v>34</v>
      </c>
      <c r="IG15" s="28" t="s">
        <v>44</v>
      </c>
      <c r="IH15" s="28">
        <v>10</v>
      </c>
      <c r="II15" s="28" t="s">
        <v>37</v>
      </c>
    </row>
    <row r="16" spans="1:243" s="27" customFormat="1" ht="45" customHeight="1">
      <c r="A16" s="19">
        <v>4</v>
      </c>
      <c r="B16" s="26" t="s">
        <v>66</v>
      </c>
      <c r="C16" s="20" t="s">
        <v>45</v>
      </c>
      <c r="D16" s="63">
        <v>96</v>
      </c>
      <c r="E16" s="22" t="s">
        <v>37</v>
      </c>
      <c r="F16" s="64">
        <v>10</v>
      </c>
      <c r="G16" s="29"/>
      <c r="H16" s="29"/>
      <c r="I16" s="21" t="s">
        <v>38</v>
      </c>
      <c r="J16" s="24">
        <f t="shared" si="0"/>
        <v>1</v>
      </c>
      <c r="K16" s="25" t="s">
        <v>53</v>
      </c>
      <c r="L16" s="25" t="s">
        <v>7</v>
      </c>
      <c r="M16" s="62"/>
      <c r="N16" s="30"/>
      <c r="O16" s="30"/>
      <c r="P16" s="31"/>
      <c r="Q16" s="30"/>
      <c r="R16" s="30"/>
      <c r="S16" s="32"/>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60">
        <f t="shared" si="1"/>
        <v>0</v>
      </c>
      <c r="BB16" s="60">
        <f t="shared" si="2"/>
        <v>0</v>
      </c>
      <c r="BC16" s="26" t="str">
        <f t="shared" si="3"/>
        <v>INR Zero Only</v>
      </c>
      <c r="IE16" s="28">
        <v>3</v>
      </c>
      <c r="IF16" s="28" t="s">
        <v>46</v>
      </c>
      <c r="IG16" s="28" t="s">
        <v>47</v>
      </c>
      <c r="IH16" s="28">
        <v>10</v>
      </c>
      <c r="II16" s="28" t="s">
        <v>37</v>
      </c>
    </row>
    <row r="17" spans="1:243" s="27" customFormat="1" ht="48.75" customHeight="1">
      <c r="A17" s="19">
        <v>5</v>
      </c>
      <c r="B17" s="26" t="s">
        <v>67</v>
      </c>
      <c r="C17" s="20" t="s">
        <v>48</v>
      </c>
      <c r="D17" s="63">
        <v>3</v>
      </c>
      <c r="E17" s="22" t="s">
        <v>37</v>
      </c>
      <c r="F17" s="64">
        <v>10</v>
      </c>
      <c r="G17" s="29"/>
      <c r="H17" s="29"/>
      <c r="I17" s="21" t="s">
        <v>38</v>
      </c>
      <c r="J17" s="24">
        <f t="shared" si="0"/>
        <v>1</v>
      </c>
      <c r="K17" s="25" t="s">
        <v>53</v>
      </c>
      <c r="L17" s="25" t="s">
        <v>7</v>
      </c>
      <c r="M17" s="62"/>
      <c r="N17" s="30"/>
      <c r="O17" s="30"/>
      <c r="P17" s="31"/>
      <c r="Q17" s="30"/>
      <c r="R17" s="30"/>
      <c r="S17" s="32"/>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60">
        <f t="shared" si="1"/>
        <v>0</v>
      </c>
      <c r="BB17" s="60">
        <f t="shared" si="2"/>
        <v>0</v>
      </c>
      <c r="BC17" s="26" t="str">
        <f t="shared" si="3"/>
        <v>INR Zero Only</v>
      </c>
      <c r="IE17" s="28">
        <v>1.01</v>
      </c>
      <c r="IF17" s="28" t="s">
        <v>39</v>
      </c>
      <c r="IG17" s="28" t="s">
        <v>35</v>
      </c>
      <c r="IH17" s="28">
        <v>123.223</v>
      </c>
      <c r="II17" s="28" t="s">
        <v>37</v>
      </c>
    </row>
    <row r="18" spans="1:243" s="27" customFormat="1" ht="46.5" customHeight="1">
      <c r="A18" s="19">
        <v>6</v>
      </c>
      <c r="B18" s="26" t="s">
        <v>68</v>
      </c>
      <c r="C18" s="20" t="s">
        <v>49</v>
      </c>
      <c r="D18" s="63">
        <v>128</v>
      </c>
      <c r="E18" s="22" t="s">
        <v>37</v>
      </c>
      <c r="F18" s="64">
        <v>10</v>
      </c>
      <c r="G18" s="29"/>
      <c r="H18" s="29"/>
      <c r="I18" s="21" t="s">
        <v>38</v>
      </c>
      <c r="J18" s="24">
        <f t="shared" si="0"/>
        <v>1</v>
      </c>
      <c r="K18" s="25" t="s">
        <v>53</v>
      </c>
      <c r="L18" s="25" t="s">
        <v>7</v>
      </c>
      <c r="M18" s="62"/>
      <c r="N18" s="30"/>
      <c r="O18" s="30"/>
      <c r="P18" s="31"/>
      <c r="Q18" s="30"/>
      <c r="R18" s="30"/>
      <c r="S18" s="32"/>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4"/>
      <c r="AV18" s="33"/>
      <c r="AW18" s="33"/>
      <c r="AX18" s="33"/>
      <c r="AY18" s="33"/>
      <c r="AZ18" s="33"/>
      <c r="BA18" s="60">
        <f t="shared" si="1"/>
        <v>0</v>
      </c>
      <c r="BB18" s="60">
        <f t="shared" si="2"/>
        <v>0</v>
      </c>
      <c r="BC18" s="26" t="str">
        <f t="shared" si="3"/>
        <v>INR Zero Only</v>
      </c>
      <c r="IE18" s="28">
        <v>1.02</v>
      </c>
      <c r="IF18" s="28" t="s">
        <v>41</v>
      </c>
      <c r="IG18" s="28" t="s">
        <v>42</v>
      </c>
      <c r="IH18" s="28">
        <v>213</v>
      </c>
      <c r="II18" s="28" t="s">
        <v>37</v>
      </c>
    </row>
    <row r="19" spans="1:243" s="27" customFormat="1" ht="33" customHeight="1">
      <c r="A19" s="35" t="s">
        <v>51</v>
      </c>
      <c r="B19" s="36"/>
      <c r="C19" s="37"/>
      <c r="D19" s="38"/>
      <c r="E19" s="38"/>
      <c r="F19" s="38"/>
      <c r="G19" s="38"/>
      <c r="H19" s="39"/>
      <c r="I19" s="39"/>
      <c r="J19" s="39"/>
      <c r="K19" s="39"/>
      <c r="L19" s="40"/>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61">
        <f>SUM(BA13:BA18)</f>
        <v>0</v>
      </c>
      <c r="BB19" s="61">
        <f>SUM(BB13:BB18)</f>
        <v>0</v>
      </c>
      <c r="BC19" s="26" t="str">
        <f>SpellNumber($E$2,BB19)</f>
        <v>INR Zero Only</v>
      </c>
      <c r="IE19" s="28">
        <v>4</v>
      </c>
      <c r="IF19" s="28" t="s">
        <v>41</v>
      </c>
      <c r="IG19" s="28" t="s">
        <v>50</v>
      </c>
      <c r="IH19" s="28">
        <v>10</v>
      </c>
      <c r="II19" s="28" t="s">
        <v>37</v>
      </c>
    </row>
    <row r="20" spans="1:243" s="51" customFormat="1" ht="39" customHeight="1" hidden="1">
      <c r="A20" s="36" t="s">
        <v>55</v>
      </c>
      <c r="B20" s="42"/>
      <c r="C20" s="43"/>
      <c r="D20" s="44"/>
      <c r="E20" s="45" t="s">
        <v>52</v>
      </c>
      <c r="F20" s="58"/>
      <c r="G20" s="46"/>
      <c r="H20" s="47"/>
      <c r="I20" s="47"/>
      <c r="J20" s="47"/>
      <c r="K20" s="48"/>
      <c r="L20" s="49"/>
      <c r="M20" s="50"/>
      <c r="O20" s="27"/>
      <c r="P20" s="27"/>
      <c r="Q20" s="27"/>
      <c r="R20" s="27"/>
      <c r="S20" s="27"/>
      <c r="BA20" s="56">
        <f>IF(ISBLANK(F20),0,IF(E20="Excess (+)",ROUND(BA19+(BA19*F20),2),IF(E20="Less (-)",ROUND(BA19+(BA19*F20*(-1)),2),0)))</f>
        <v>0</v>
      </c>
      <c r="BB20" s="57">
        <f>ROUND(BA20,0)</f>
        <v>0</v>
      </c>
      <c r="BC20" s="26" t="str">
        <f>SpellNumber(L20,BB20)</f>
        <v> Zero Only</v>
      </c>
      <c r="IE20" s="52"/>
      <c r="IF20" s="52"/>
      <c r="IG20" s="52"/>
      <c r="IH20" s="52"/>
      <c r="II20" s="52"/>
    </row>
    <row r="21" spans="1:243" s="51" customFormat="1" ht="51" customHeight="1">
      <c r="A21" s="35" t="s">
        <v>54</v>
      </c>
      <c r="B21" s="35"/>
      <c r="C21" s="69" t="str">
        <f>SpellNumber($E$2,BB19)</f>
        <v>INR Zero Only</v>
      </c>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1"/>
      <c r="IE21" s="52"/>
      <c r="IF21" s="52"/>
      <c r="IG21" s="52"/>
      <c r="IH21" s="52"/>
      <c r="II21" s="52"/>
    </row>
    <row r="22" spans="3:243" s="14" customFormat="1" ht="14.25">
      <c r="C22" s="53"/>
      <c r="D22" s="53"/>
      <c r="E22" s="53"/>
      <c r="F22" s="53"/>
      <c r="G22" s="53"/>
      <c r="H22" s="53"/>
      <c r="I22" s="53"/>
      <c r="J22" s="53"/>
      <c r="K22" s="53"/>
      <c r="L22" s="53"/>
      <c r="M22" s="53"/>
      <c r="O22" s="53"/>
      <c r="BA22" s="53"/>
      <c r="BC22" s="53"/>
      <c r="IE22" s="15"/>
      <c r="IF22" s="15"/>
      <c r="IG22" s="15"/>
      <c r="IH22" s="15"/>
      <c r="II22" s="15"/>
    </row>
  </sheetData>
  <sheetProtection password="C99D" sheet="1" selectLockedCells="1"/>
  <mergeCells count="8">
    <mergeCell ref="A9:BC9"/>
    <mergeCell ref="C21:BC21"/>
    <mergeCell ref="A1:L1"/>
    <mergeCell ref="A4:BC4"/>
    <mergeCell ref="A5:BC5"/>
    <mergeCell ref="A6:BC6"/>
    <mergeCell ref="A7:BC7"/>
    <mergeCell ref="B8:BC8"/>
  </mergeCells>
  <dataValidations count="21">
    <dataValidation type="list" allowBlank="1" showInputMessage="1" showErrorMessage="1" sqref="L16 L17 L13 L14 L15 L18">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0">
      <formula1>IF(ISBLANK(F20),$A$3:$C$3,$B$3:$C$3)</formula1>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0">
      <formula1>0</formula1>
      <formula2>IF(E20&lt;&gt;"Select",99.9,0)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0">
      <formula1>IF(E20&lt;&gt;"Select",0,-1)</formula1>
      <formula2>IF(E20&lt;&gt;"Select",99.99,-1)</formula2>
    </dataValidation>
    <dataValidation type="list" allowBlank="1" showInputMessage="1" showErrorMessage="1" sqref="C2">
      <formula1>"Normal, SingleWindow, Alternate"</formula1>
    </dataValidation>
    <dataValidation type="list" allowBlank="1" showInputMessage="1" showErrorMessage="1" sqref="K13:K18">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M18">
      <formula1>0</formula1>
      <formula2>999999999999999</formula2>
    </dataValidation>
    <dataValidation allowBlank="1" showInputMessage="1" showErrorMessage="1" promptTitle="Addition / Deduction" prompt="Please Choose the correct One" sqref="J13:J18"/>
    <dataValidation type="list" showInputMessage="1" showErrorMessage="1" sqref="I13:I18">
      <formula1>"Excess(+), Less(-)"</formula1>
    </dataValidation>
    <dataValidation type="decimal" allowBlank="1" showInputMessage="1" showErrorMessage="1" errorTitle="Invalid Entry" error="Only Numeric Values are allowed. " sqref="A13:A18">
      <formula1>0</formula1>
      <formula2>999999999999999</formula2>
    </dataValidation>
    <dataValidation allowBlank="1" showInputMessage="1" showErrorMessage="1" promptTitle="Itemcode/Make" prompt="Please enter text" sqref="C13:C18"/>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allowBlank="1" showInputMessage="1" showErrorMessage="1" promptTitle="Units" prompt="Please enter Units in text" sqref="E13:E18"/>
    <dataValidation type="decimal" allowBlank="1" showInputMessage="1" showErrorMessage="1" promptTitle="Quantity" prompt="Please enter the Quantity for this item. " errorTitle="Invalid Entry" error="Only Numeric Values are allowed. " sqref="F13:F18 D13:D18">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78" t="s">
        <v>2</v>
      </c>
      <c r="F6" s="78"/>
      <c r="G6" s="78"/>
      <c r="H6" s="78"/>
      <c r="I6" s="78"/>
      <c r="J6" s="78"/>
      <c r="K6" s="78"/>
    </row>
    <row r="7" spans="5:11" ht="14.25">
      <c r="E7" s="78"/>
      <c r="F7" s="78"/>
      <c r="G7" s="78"/>
      <c r="H7" s="78"/>
      <c r="I7" s="78"/>
      <c r="J7" s="78"/>
      <c r="K7" s="78"/>
    </row>
    <row r="8" spans="5:11" ht="14.25">
      <c r="E8" s="78"/>
      <c r="F8" s="78"/>
      <c r="G8" s="78"/>
      <c r="H8" s="78"/>
      <c r="I8" s="78"/>
      <c r="J8" s="78"/>
      <c r="K8" s="78"/>
    </row>
    <row r="9" spans="5:11" ht="14.25">
      <c r="E9" s="78"/>
      <c r="F9" s="78"/>
      <c r="G9" s="78"/>
      <c r="H9" s="78"/>
      <c r="I9" s="78"/>
      <c r="J9" s="78"/>
      <c r="K9" s="78"/>
    </row>
    <row r="10" spans="5:11" ht="14.25">
      <c r="E10" s="78"/>
      <c r="F10" s="78"/>
      <c r="G10" s="78"/>
      <c r="H10" s="78"/>
      <c r="I10" s="78"/>
      <c r="J10" s="78"/>
      <c r="K10" s="78"/>
    </row>
    <row r="11" spans="5:11" ht="14.25">
      <c r="E11" s="78"/>
      <c r="F11" s="78"/>
      <c r="G11" s="78"/>
      <c r="H11" s="78"/>
      <c r="I11" s="78"/>
      <c r="J11" s="78"/>
      <c r="K11" s="78"/>
    </row>
    <row r="12" spans="5:11" ht="14.25">
      <c r="E12" s="78"/>
      <c r="F12" s="78"/>
      <c r="G12" s="78"/>
      <c r="H12" s="78"/>
      <c r="I12" s="78"/>
      <c r="J12" s="78"/>
      <c r="K12" s="78"/>
    </row>
    <row r="13" spans="5:11" ht="14.25">
      <c r="E13" s="78"/>
      <c r="F13" s="78"/>
      <c r="G13" s="78"/>
      <c r="H13" s="78"/>
      <c r="I13" s="78"/>
      <c r="J13" s="78"/>
      <c r="K13" s="78"/>
    </row>
    <row r="14" spans="5:11" ht="14.25">
      <c r="E14" s="78"/>
      <c r="F14" s="78"/>
      <c r="G14" s="78"/>
      <c r="H14" s="78"/>
      <c r="I14" s="78"/>
      <c r="J14" s="78"/>
      <c r="K14" s="7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UKPFMS-3</cp:lastModifiedBy>
  <cp:lastPrinted>2014-12-11T06:40:55Z</cp:lastPrinted>
  <dcterms:created xsi:type="dcterms:W3CDTF">2009-01-30T06:42:42Z</dcterms:created>
  <dcterms:modified xsi:type="dcterms:W3CDTF">2022-09-17T07:21:06Z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